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Orçamento Sintétic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<sst xmlns="http://schemas.openxmlformats.org/spreadsheetml/2006/main" count="254" uniqueCount="104">
  <si>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</si>
  <si>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</si>
  <si>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</si>
  <si>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</si>
  <si>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</si>
  <si>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</si>
  <si>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</si>
  <si>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</si>
  <si>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</si>
  <si>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</si>
  <si>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</si>
  <si>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</si>
  <si>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1</t>
  </si>
  <si>
    <t/>
  </si>
  <si>
    <t>SERVIÇOS PRELIMINARES</t>
  </si>
  <si>
    <t>1.1</t>
  </si>
  <si>
    <t>02.08.050</t>
  </si>
  <si>
    <t>CPOS/CDHU</t>
  </si>
  <si>
    <t>Placa em lona com impressão digital e estrutura em madeira</t>
  </si>
  <si>
    <t>m²</t>
  </si>
  <si>
    <t>2</t>
  </si>
  <si>
    <t>RECAPE - JARDIM IMPERIAL</t>
  </si>
  <si>
    <t>2.1</t>
  </si>
  <si>
    <t>RUA JOÃO BAPTISTA BONATTO</t>
  </si>
  <si>
    <t>2.1.1</t>
  </si>
  <si>
    <t>54.01.410</t>
  </si>
  <si>
    <t>Varrição de pavimento para recapeamento</t>
  </si>
  <si>
    <t>2.1.2</t>
  </si>
  <si>
    <t>54.03.230</t>
  </si>
  <si>
    <t>Imprimação betuminosa ligante</t>
  </si>
  <si>
    <t>2.1.3</t>
  </si>
  <si>
    <t>54.03.210</t>
  </si>
  <si>
    <t>Camada de rolamento em concreto betuminoso usinado quente - CBUQ</t>
  </si>
  <si>
    <t>m³</t>
  </si>
  <si>
    <t>2.1.4</t>
  </si>
  <si>
    <t>70.02.010</t>
  </si>
  <si>
    <t>Sinalização horizontal com tinta vinílica ou acrílica</t>
  </si>
  <si>
    <t>2.2</t>
  </si>
  <si>
    <t>RUA ADELINO BORTOLOTTO</t>
  </si>
  <si>
    <t>2.2.1</t>
  </si>
  <si>
    <t>2.2.2</t>
  </si>
  <si>
    <t>2.2.3</t>
  </si>
  <si>
    <t>2.2.4</t>
  </si>
  <si>
    <t>2.3</t>
  </si>
  <si>
    <t>RUA ARMANDO PACAGNELLA</t>
  </si>
  <si>
    <t>2.3.1</t>
  </si>
  <si>
    <t>2.3.2</t>
  </si>
  <si>
    <t>2.3.3</t>
  </si>
  <si>
    <t>2.3.4</t>
  </si>
  <si>
    <t>2.4</t>
  </si>
  <si>
    <t>RUA JOAQUIM RATTO</t>
  </si>
  <si>
    <t>2.4.1</t>
  </si>
  <si>
    <t>2.4.2</t>
  </si>
  <si>
    <t>2.4.3</t>
  </si>
  <si>
    <t>2.4.4</t>
  </si>
  <si>
    <t>2.5</t>
  </si>
  <si>
    <t>RUA JOSÉ BENEDICTO DE MORAES</t>
  </si>
  <si>
    <t>2.5.1</t>
  </si>
  <si>
    <t>2.5.2</t>
  </si>
  <si>
    <t>2.5.3</t>
  </si>
  <si>
    <t>2.5.4</t>
  </si>
  <si>
    <t>2.6</t>
  </si>
  <si>
    <t>RUA SPM MARCOS STILLI</t>
  </si>
  <si>
    <t>2.6.1</t>
  </si>
  <si>
    <t>2.6.2</t>
  </si>
  <si>
    <t>2.6.3</t>
  </si>
  <si>
    <t>2.6.4</t>
  </si>
  <si>
    <t>2.7</t>
  </si>
  <si>
    <t>AVENIDA 3 (OMAR TRAVAGIN)</t>
  </si>
  <si>
    <t>2.7.1</t>
  </si>
  <si>
    <t>2.7.2</t>
  </si>
  <si>
    <t>2.7.3</t>
  </si>
  <si>
    <t>2.7.4</t>
  </si>
  <si>
    <t>54.03.221</t>
  </si>
  <si>
    <t>Restauração de pavimento asfáltico com concreto betuminoso usinado quente - CBUQ - tapa buraco</t>
  </si>
  <si>
    <t>2.8</t>
  </si>
  <si>
    <t>LME 145</t>
  </si>
  <si>
    <t>2.8.1</t>
  </si>
  <si>
    <t>2.8.2</t>
  </si>
  <si>
    <t>2.8.3</t>
  </si>
  <si>
    <t>2.8.4</t>
  </si>
  <si>
    <t>3</t>
  </si>
  <si>
    <t>SINALIZAÇÃO VERTICAL</t>
  </si>
  <si>
    <t>3.1</t>
  </si>
  <si>
    <t>70.03.010</t>
  </si>
  <si>
    <t>Placa para sinalização viária em alumínio composto, totalmente refletiva com película IA/IA - área até 2,0 m² (14 placas de PARE + 10 placas lombada)</t>
  </si>
  <si>
    <t>3.2</t>
  </si>
  <si>
    <t>97.05.130</t>
  </si>
  <si>
    <t>Colocação de placa em suporte de madeira / metálico - solo</t>
  </si>
  <si>
    <t>4</t>
  </si>
  <si>
    <t>LEVANTAMENTO TAMPÃO</t>
  </si>
  <si>
    <t>4.1</t>
  </si>
  <si>
    <t>90728</t>
  </si>
  <si>
    <t>SINAPI</t>
  </si>
  <si>
    <t>JUNTA ARGAMASSADA ENTRE TUBO DN 300 MM E O POÇO DE VISITA/ CAIXA DE CONCRETO OU ALVENARIA EM REDES DE ESGOTO. AF_01/2021</t>
  </si>
  <si>
    <t>UN</t>
  </si>
  <si>
    <t>4.2</t>
  </si>
  <si>
    <t>03.07.010</t>
  </si>
  <si>
    <t>Demolição (levantamento) mecanizada de pavimento asfáltico, inclusive carregamento, transporte até 1 quilômetro e descarregamento</t>
  </si>
  <si>
    <t>5</t>
  </si>
  <si>
    <t>SERVIÇOS FINAIS</t>
  </si>
  <si>
    <t>5.1</t>
  </si>
  <si>
    <t>01.20.280</t>
  </si>
  <si>
    <t>LEVANTAMENTO PLANIMÉTRICO DE ÁREA PAVIMENTADA PARA VEÍCULO E PEDESTRE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</si>
</sst>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#0.00\ %"/>
  </numFmts>
  <fonts count="25">
    <font>
      <sz val="11"/>
      <name val="Arial"/>
      <charset val="134"/>
    </font>
    <font>
      <b/>
      <sz val="10"/>
      <name val="Arial"/>
      <charset val="134"/>
    </font>
    <font>
      <b/>
      <sz val="11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4" fontId="1" fillId="2" borderId="0" xfId="0" applyNumberFormat="1" applyFont="1" applyFill="1" applyAlignment="1">
      <alignment horizontal="right" vertical="top" wrapText="1"/>
    </xf>
    <xf numFmtId="180" fontId="1" fillId="2" borderId="0" xfId="0" applyNumberFormat="1" applyFont="1" applyFill="1" applyAlignment="1">
      <alignment horizontal="right" vertical="top" wrapText="1"/>
    </xf>
    <xf numFmtId="180" fontId="3" fillId="3" borderId="1" xfId="0" applyNumberFormat="1" applyFont="1" applyFill="1" applyBorder="1" applyAlignment="1">
      <alignment horizontal="right" vertical="top" wrapText="1"/>
    </xf>
    <xf numFmtId="180" fontId="4" fillId="4" borderId="1" xfId="0" applyNumberFormat="1" applyFont="1" applyFill="1" applyBorder="1" applyAlignment="1">
      <alignment horizontal="right" vertical="top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tabSelected="1" zoomScalePageLayoutView="0" zoomScaleSheetLayoutView="0" showWhiteSpace="0" workbookViewId="0">
      <selection activeCell="A1" sqref="A1"/>
    </sheetView>
  </sheetViews>
  <sheetFormatPr defaultColWidth="9" defaultRowHeight="14.25"/>
  <cols>
    <col min="1" max="2" width="13" customWidth="1"/>
    <col min="3" max="3" width="13.2" customWidth="1"/>
    <col min="4" max="4" width="60" customWidth="1"/>
    <col min="5" max="5" width="8" customWidth="1"/>
    <col min="6" max="11" width="13" customWidth="1"/>
  </cols>
  <sheetData>
    <row r="1" ht="30" customHeight="1" spans="1:10">
      <c r="A1" s="1"/>
      <c r="B1" s="1"/>
      <c r="C1" s="1"/>
      <c r="D1" s="1"/>
      <c r="E1" s="1"/>
      <c r="F1" s="1"/>
      <c r="G1" s="1"/>
      <c r="H1" s="1" t="s">
        <v>0</v>
      </c>
      <c r="I1" s="1"/>
      <c r="J1" s="13">
        <f>I4+I6+I47+I50+I53</f>
        <v>1150027.53</v>
      </c>
    </row>
    <row r="2" ht="20" customHeight="1" spans="1:10">
      <c r="A2" s="1"/>
      <c r="B2" s="1"/>
      <c r="C2" s="1"/>
      <c r="D2" s="1"/>
      <c r="E2" s="1"/>
      <c r="F2" s="1"/>
      <c r="G2" s="1"/>
      <c r="H2" s="1" t="s">
        <v>1</v>
      </c>
      <c r="I2" s="1"/>
      <c r="J2" s="14">
        <v>0.2247</v>
      </c>
    </row>
    <row r="3" ht="30" customHeight="1" spans="1:10">
      <c r="A3" s="2" t="s">
        <v>2</v>
      </c>
      <c r="B3" s="3" t="s">
        <v>3</v>
      </c>
      <c r="C3" s="2" t="s">
        <v>4</v>
      </c>
      <c r="D3" s="2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4" customHeight="1" spans="1:10">
      <c r="A4" s="5" t="s">
        <v>12</v>
      </c>
      <c r="B4" s="5" t="s">
        <v>13</v>
      </c>
      <c r="C4" s="5"/>
      <c r="D4" s="5" t="s">
        <v>14</v>
      </c>
      <c r="E4" s="6"/>
      <c r="F4" s="7">
        <v>1</v>
      </c>
      <c r="G4" s="7" t="s">
        <v>13</v>
      </c>
      <c r="H4" s="8">
        <f>I5</f>
        <v>1543.92</v>
      </c>
      <c r="I4" s="8">
        <f t="shared" ref="I4:I54" si="0">TRUNC(F4*H4,2)</f>
        <v>1543.92</v>
      </c>
      <c r="J4" s="15">
        <f>I4/J1</f>
        <v>0.00134250699198479</v>
      </c>
    </row>
    <row r="5" ht="26" customHeight="1" spans="1:10">
      <c r="A5" s="9" t="s">
        <v>15</v>
      </c>
      <c r="B5" s="9" t="s">
        <v>16</v>
      </c>
      <c r="C5" s="9" t="s">
        <v>17</v>
      </c>
      <c r="D5" s="9" t="s">
        <v>18</v>
      </c>
      <c r="E5" s="10" t="s">
        <v>19</v>
      </c>
      <c r="F5" s="11">
        <v>6</v>
      </c>
      <c r="G5" s="12">
        <v>210.11</v>
      </c>
      <c r="H5" s="12">
        <f>TRUNC(TRUNC(G5*J2,2)+G5,2)</f>
        <v>257.32</v>
      </c>
      <c r="I5" s="12">
        <f t="shared" si="0"/>
        <v>1543.92</v>
      </c>
      <c r="J5" s="16">
        <f>I5/J1</f>
        <v>0.00134250699198479</v>
      </c>
    </row>
    <row r="6" ht="24" customHeight="1" spans="1:10">
      <c r="A6" s="5" t="s">
        <v>20</v>
      </c>
      <c r="B6" s="5" t="s">
        <v>13</v>
      </c>
      <c r="C6" s="5"/>
      <c r="D6" s="5" t="s">
        <v>21</v>
      </c>
      <c r="E6" s="6"/>
      <c r="F6" s="7">
        <v>1</v>
      </c>
      <c r="G6" s="7" t="s">
        <v>13</v>
      </c>
      <c r="H6" s="8">
        <f>I7+I12+I17+I22+I27+I32+I37+I42</f>
        <v>1124141.98</v>
      </c>
      <c r="I6" s="8">
        <f t="shared" si="0"/>
        <v>1124141.98</v>
      </c>
      <c r="J6" s="15">
        <f>I6/J1</f>
        <v>0.977491364924107</v>
      </c>
    </row>
    <row r="7" ht="24" customHeight="1" spans="1:10">
      <c r="A7" s="5" t="s">
        <v>22</v>
      </c>
      <c r="B7" s="5" t="s">
        <v>13</v>
      </c>
      <c r="C7" s="5"/>
      <c r="D7" s="5" t="s">
        <v>23</v>
      </c>
      <c r="E7" s="6"/>
      <c r="F7" s="7">
        <v>1</v>
      </c>
      <c r="G7" s="7" t="s">
        <v>13</v>
      </c>
      <c r="H7" s="8">
        <f>I8+I9+I10+I11</f>
        <v>103800.89</v>
      </c>
      <c r="I7" s="8">
        <f t="shared" si="0"/>
        <v>103800.89</v>
      </c>
      <c r="J7" s="15">
        <f>I7/J1</f>
        <v>0.0902594827447305</v>
      </c>
    </row>
    <row r="8" ht="24" customHeight="1" spans="1:10">
      <c r="A8" s="9" t="s">
        <v>24</v>
      </c>
      <c r="B8" s="9" t="s">
        <v>25</v>
      </c>
      <c r="C8" s="9" t="s">
        <v>17</v>
      </c>
      <c r="D8" s="9" t="s">
        <v>26</v>
      </c>
      <c r="E8" s="10" t="s">
        <v>19</v>
      </c>
      <c r="F8" s="11">
        <v>1550.65</v>
      </c>
      <c r="G8" s="12">
        <v>0.9</v>
      </c>
      <c r="H8" s="12">
        <f>TRUNC(TRUNC(G8*J2,2)+G8,2)</f>
        <v>1.1</v>
      </c>
      <c r="I8" s="12">
        <f t="shared" si="0"/>
        <v>1705.71</v>
      </c>
      <c r="J8" s="16">
        <f>I8/J1</f>
        <v>0.00148319058066375</v>
      </c>
    </row>
    <row r="9" ht="24" customHeight="1" spans="1:10">
      <c r="A9" s="9" t="s">
        <v>27</v>
      </c>
      <c r="B9" s="9" t="s">
        <v>28</v>
      </c>
      <c r="C9" s="9" t="s">
        <v>17</v>
      </c>
      <c r="D9" s="9" t="s">
        <v>29</v>
      </c>
      <c r="E9" s="10" t="s">
        <v>19</v>
      </c>
      <c r="F9" s="11">
        <v>1550.65</v>
      </c>
      <c r="G9" s="12">
        <v>6.66</v>
      </c>
      <c r="H9" s="12">
        <f>TRUNC(TRUNC(G9*J2,2)+G9,2)</f>
        <v>8.15</v>
      </c>
      <c r="I9" s="12">
        <f t="shared" si="0"/>
        <v>12637.79</v>
      </c>
      <c r="J9" s="16">
        <f>I9/J1</f>
        <v>0.0109891195387297</v>
      </c>
    </row>
    <row r="10" ht="26" customHeight="1" spans="1:10">
      <c r="A10" s="9" t="s">
        <v>30</v>
      </c>
      <c r="B10" s="9" t="s">
        <v>31</v>
      </c>
      <c r="C10" s="9" t="s">
        <v>17</v>
      </c>
      <c r="D10" s="9" t="s">
        <v>32</v>
      </c>
      <c r="E10" s="10" t="s">
        <v>33</v>
      </c>
      <c r="F10" s="11">
        <v>46.52</v>
      </c>
      <c r="G10" s="12">
        <v>1542</v>
      </c>
      <c r="H10" s="12">
        <f>TRUNC(TRUNC(G10*J2,2)+G10,2)</f>
        <v>1888.48</v>
      </c>
      <c r="I10" s="12">
        <f t="shared" si="0"/>
        <v>87852.08</v>
      </c>
      <c r="J10" s="16">
        <f>I10/J1</f>
        <v>0.0763912843025593</v>
      </c>
    </row>
    <row r="11" ht="26" customHeight="1" spans="1:10">
      <c r="A11" s="9" t="s">
        <v>34</v>
      </c>
      <c r="B11" s="9" t="s">
        <v>35</v>
      </c>
      <c r="C11" s="9" t="s">
        <v>17</v>
      </c>
      <c r="D11" s="9" t="s">
        <v>36</v>
      </c>
      <c r="E11" s="10" t="s">
        <v>19</v>
      </c>
      <c r="F11" s="11">
        <v>37.56</v>
      </c>
      <c r="G11" s="12">
        <v>34.9</v>
      </c>
      <c r="H11" s="12">
        <f>TRUNC(TRUNC(G11*J2,2)+G11,2)</f>
        <v>42.74</v>
      </c>
      <c r="I11" s="12">
        <f t="shared" si="0"/>
        <v>1605.31</v>
      </c>
      <c r="J11" s="16">
        <f>I11/J1</f>
        <v>0.0013958883227778</v>
      </c>
    </row>
    <row r="12" ht="24" customHeight="1" spans="1:10">
      <c r="A12" s="5" t="s">
        <v>37</v>
      </c>
      <c r="B12" s="5" t="s">
        <v>13</v>
      </c>
      <c r="C12" s="5"/>
      <c r="D12" s="5" t="s">
        <v>38</v>
      </c>
      <c r="E12" s="6"/>
      <c r="F12" s="7">
        <v>1</v>
      </c>
      <c r="G12" s="7" t="s">
        <v>13</v>
      </c>
      <c r="H12" s="8">
        <f>I13+I14+I15+I16</f>
        <v>113050.66</v>
      </c>
      <c r="I12" s="8">
        <f t="shared" si="0"/>
        <v>113050.66</v>
      </c>
      <c r="J12" s="15">
        <f>I12/J1</f>
        <v>0.098302568461122</v>
      </c>
    </row>
    <row r="13" ht="24" customHeight="1" spans="1:10">
      <c r="A13" s="9" t="s">
        <v>39</v>
      </c>
      <c r="B13" s="9" t="s">
        <v>25</v>
      </c>
      <c r="C13" s="9" t="s">
        <v>17</v>
      </c>
      <c r="D13" s="9" t="s">
        <v>26</v>
      </c>
      <c r="E13" s="10" t="s">
        <v>19</v>
      </c>
      <c r="F13" s="11">
        <v>1691.11</v>
      </c>
      <c r="G13" s="12">
        <v>0.9</v>
      </c>
      <c r="H13" s="12">
        <f>TRUNC(TRUNC(G13*J2,2)+G13,2)</f>
        <v>1.1</v>
      </c>
      <c r="I13" s="12">
        <f t="shared" si="0"/>
        <v>1860.22</v>
      </c>
      <c r="J13" s="16">
        <f>I13/J1</f>
        <v>0.00161754388610158</v>
      </c>
    </row>
    <row r="14" ht="24" customHeight="1" spans="1:10">
      <c r="A14" s="9" t="s">
        <v>40</v>
      </c>
      <c r="B14" s="9" t="s">
        <v>28</v>
      </c>
      <c r="C14" s="9" t="s">
        <v>17</v>
      </c>
      <c r="D14" s="9" t="s">
        <v>29</v>
      </c>
      <c r="E14" s="10" t="s">
        <v>19</v>
      </c>
      <c r="F14" s="11">
        <v>1691.11</v>
      </c>
      <c r="G14" s="12">
        <v>6.66</v>
      </c>
      <c r="H14" s="12">
        <f>TRUNC(TRUNC(G14*J2,2)+G14,2)</f>
        <v>8.15</v>
      </c>
      <c r="I14" s="12">
        <f t="shared" si="0"/>
        <v>13782.54</v>
      </c>
      <c r="J14" s="16">
        <f>I14/J1</f>
        <v>0.0119845304920657</v>
      </c>
    </row>
    <row r="15" ht="26" customHeight="1" spans="1:10">
      <c r="A15" s="9" t="s">
        <v>41</v>
      </c>
      <c r="B15" s="9" t="s">
        <v>31</v>
      </c>
      <c r="C15" s="9" t="s">
        <v>17</v>
      </c>
      <c r="D15" s="9" t="s">
        <v>32</v>
      </c>
      <c r="E15" s="10" t="s">
        <v>33</v>
      </c>
      <c r="F15" s="11">
        <v>50.73</v>
      </c>
      <c r="G15" s="12">
        <v>1542</v>
      </c>
      <c r="H15" s="12">
        <f>TRUNC(TRUNC(G15*J2,2)+G15,2)</f>
        <v>1888.48</v>
      </c>
      <c r="I15" s="12">
        <f t="shared" si="0"/>
        <v>95802.59</v>
      </c>
      <c r="J15" s="16">
        <f>I15/J1</f>
        <v>0.0833046057601769</v>
      </c>
    </row>
    <row r="16" ht="26" customHeight="1" spans="1:10">
      <c r="A16" s="9" t="s">
        <v>42</v>
      </c>
      <c r="B16" s="9" t="s">
        <v>35</v>
      </c>
      <c r="C16" s="9" t="s">
        <v>17</v>
      </c>
      <c r="D16" s="9" t="s">
        <v>36</v>
      </c>
      <c r="E16" s="10" t="s">
        <v>19</v>
      </c>
      <c r="F16" s="11">
        <v>37.56</v>
      </c>
      <c r="G16" s="12">
        <v>34.9</v>
      </c>
      <c r="H16" s="12">
        <f>TRUNC(TRUNC(G16*J2,2)+G16,2)</f>
        <v>42.74</v>
      </c>
      <c r="I16" s="12">
        <f t="shared" si="0"/>
        <v>1605.31</v>
      </c>
      <c r="J16" s="16">
        <f>I16/J1</f>
        <v>0.0013958883227778</v>
      </c>
    </row>
    <row r="17" ht="24" customHeight="1" spans="1:10">
      <c r="A17" s="5" t="s">
        <v>43</v>
      </c>
      <c r="B17" s="5" t="s">
        <v>13</v>
      </c>
      <c r="C17" s="5"/>
      <c r="D17" s="5" t="s">
        <v>44</v>
      </c>
      <c r="E17" s="6"/>
      <c r="F17" s="7">
        <v>1</v>
      </c>
      <c r="G17" s="7" t="s">
        <v>13</v>
      </c>
      <c r="H17" s="8">
        <f>I18+I19+I20+I21</f>
        <v>116828.76</v>
      </c>
      <c r="I17" s="8">
        <f t="shared" si="0"/>
        <v>116828.76</v>
      </c>
      <c r="J17" s="15">
        <f>I17/J1</f>
        <v>0.101587794163501</v>
      </c>
    </row>
    <row r="18" ht="24" customHeight="1" spans="1:10">
      <c r="A18" s="9" t="s">
        <v>45</v>
      </c>
      <c r="B18" s="9" t="s">
        <v>25</v>
      </c>
      <c r="C18" s="9" t="s">
        <v>17</v>
      </c>
      <c r="D18" s="9" t="s">
        <v>26</v>
      </c>
      <c r="E18" s="10" t="s">
        <v>19</v>
      </c>
      <c r="F18" s="11">
        <v>1760.65</v>
      </c>
      <c r="G18" s="12">
        <v>0.9</v>
      </c>
      <c r="H18" s="12">
        <f>TRUNC(TRUNC(G18*J2,2)+G18,2)</f>
        <v>1.1</v>
      </c>
      <c r="I18" s="12">
        <f t="shared" si="0"/>
        <v>1936.71</v>
      </c>
      <c r="J18" s="16">
        <f>I18/J1</f>
        <v>0.00168405533735353</v>
      </c>
    </row>
    <row r="19" ht="24" customHeight="1" spans="1:10">
      <c r="A19" s="9" t="s">
        <v>46</v>
      </c>
      <c r="B19" s="9" t="s">
        <v>28</v>
      </c>
      <c r="C19" s="9" t="s">
        <v>17</v>
      </c>
      <c r="D19" s="9" t="s">
        <v>29</v>
      </c>
      <c r="E19" s="10" t="s">
        <v>19</v>
      </c>
      <c r="F19" s="11">
        <v>1760.65</v>
      </c>
      <c r="G19" s="12">
        <v>6.66</v>
      </c>
      <c r="H19" s="12">
        <f>TRUNC(TRUNC(G19*J2,2)+G19,2)</f>
        <v>8.15</v>
      </c>
      <c r="I19" s="12">
        <f t="shared" si="0"/>
        <v>14349.29</v>
      </c>
      <c r="J19" s="16">
        <f>I19/J1</f>
        <v>0.0124773447814767</v>
      </c>
    </row>
    <row r="20" ht="26" customHeight="1" spans="1:10">
      <c r="A20" s="9" t="s">
        <v>47</v>
      </c>
      <c r="B20" s="9" t="s">
        <v>31</v>
      </c>
      <c r="C20" s="9" t="s">
        <v>17</v>
      </c>
      <c r="D20" s="9" t="s">
        <v>32</v>
      </c>
      <c r="E20" s="10" t="s">
        <v>33</v>
      </c>
      <c r="F20" s="11">
        <v>52.82</v>
      </c>
      <c r="G20" s="12">
        <v>1542</v>
      </c>
      <c r="H20" s="12">
        <f>TRUNC(TRUNC(G20*J2,2)+G20,2)</f>
        <v>1888.48</v>
      </c>
      <c r="I20" s="12">
        <f t="shared" si="0"/>
        <v>99749.51</v>
      </c>
      <c r="J20" s="16">
        <f>I20/J1</f>
        <v>0.0867366279483762</v>
      </c>
    </row>
    <row r="21" ht="26" customHeight="1" spans="1:10">
      <c r="A21" s="9" t="s">
        <v>48</v>
      </c>
      <c r="B21" s="9" t="s">
        <v>35</v>
      </c>
      <c r="C21" s="9" t="s">
        <v>17</v>
      </c>
      <c r="D21" s="9" t="s">
        <v>36</v>
      </c>
      <c r="E21" s="10" t="s">
        <v>19</v>
      </c>
      <c r="F21" s="11">
        <v>18.56</v>
      </c>
      <c r="G21" s="12">
        <v>34.9</v>
      </c>
      <c r="H21" s="12">
        <f>TRUNC(TRUNC(G21*J2,2)+G21,2)</f>
        <v>42.74</v>
      </c>
      <c r="I21" s="12">
        <f t="shared" si="0"/>
        <v>793.25</v>
      </c>
      <c r="J21" s="16">
        <f>I21/J1</f>
        <v>0.000689766096295103</v>
      </c>
    </row>
    <row r="22" ht="24" customHeight="1" spans="1:10">
      <c r="A22" s="5" t="s">
        <v>49</v>
      </c>
      <c r="B22" s="5" t="s">
        <v>13</v>
      </c>
      <c r="C22" s="5"/>
      <c r="D22" s="5" t="s">
        <v>50</v>
      </c>
      <c r="E22" s="6"/>
      <c r="F22" s="7">
        <v>1</v>
      </c>
      <c r="G22" s="7" t="s">
        <v>13</v>
      </c>
      <c r="H22" s="8">
        <f>I23+I24+I25+I26</f>
        <v>105009.57</v>
      </c>
      <c r="I22" s="8">
        <f t="shared" si="0"/>
        <v>105009.57</v>
      </c>
      <c r="J22" s="15">
        <f>I22/J1</f>
        <v>0.0913104836716387</v>
      </c>
    </row>
    <row r="23" ht="24" customHeight="1" spans="1:10">
      <c r="A23" s="9" t="s">
        <v>51</v>
      </c>
      <c r="B23" s="9" t="s">
        <v>25</v>
      </c>
      <c r="C23" s="9" t="s">
        <v>17</v>
      </c>
      <c r="D23" s="9" t="s">
        <v>26</v>
      </c>
      <c r="E23" s="10" t="s">
        <v>19</v>
      </c>
      <c r="F23" s="11">
        <v>1581.28</v>
      </c>
      <c r="G23" s="12">
        <v>0.9</v>
      </c>
      <c r="H23" s="12">
        <f>TRUNC(TRUNC(G23*J2,2)+G23,2)</f>
        <v>1.1</v>
      </c>
      <c r="I23" s="12">
        <f t="shared" si="0"/>
        <v>1739.4</v>
      </c>
      <c r="J23" s="16">
        <f>I23/J1</f>
        <v>0.00151248553154201</v>
      </c>
    </row>
    <row r="24" ht="24" customHeight="1" spans="1:10">
      <c r="A24" s="9" t="s">
        <v>52</v>
      </c>
      <c r="B24" s="9" t="s">
        <v>28</v>
      </c>
      <c r="C24" s="9" t="s">
        <v>17</v>
      </c>
      <c r="D24" s="9" t="s">
        <v>29</v>
      </c>
      <c r="E24" s="10" t="s">
        <v>19</v>
      </c>
      <c r="F24" s="11">
        <v>1581.28</v>
      </c>
      <c r="G24" s="12">
        <v>6.66</v>
      </c>
      <c r="H24" s="12">
        <f>TRUNC(TRUNC(G24*J2,2)+G24,2)</f>
        <v>8.15</v>
      </c>
      <c r="I24" s="12">
        <f t="shared" si="0"/>
        <v>12887.43</v>
      </c>
      <c r="J24" s="16">
        <f>I24/J1</f>
        <v>0.0112061926030588</v>
      </c>
    </row>
    <row r="25" ht="26" customHeight="1" spans="1:10">
      <c r="A25" s="9" t="s">
        <v>53</v>
      </c>
      <c r="B25" s="9" t="s">
        <v>31</v>
      </c>
      <c r="C25" s="9" t="s">
        <v>17</v>
      </c>
      <c r="D25" s="9" t="s">
        <v>32</v>
      </c>
      <c r="E25" s="10" t="s">
        <v>33</v>
      </c>
      <c r="F25" s="11">
        <v>47.44</v>
      </c>
      <c r="G25" s="12">
        <v>1542</v>
      </c>
      <c r="H25" s="12">
        <f>TRUNC(TRUNC(G25*J2,2)+G25,2)</f>
        <v>1888.48</v>
      </c>
      <c r="I25" s="12">
        <f t="shared" si="0"/>
        <v>89589.49</v>
      </c>
      <c r="J25" s="16">
        <f>I25/J1</f>
        <v>0.0779020394407428</v>
      </c>
    </row>
    <row r="26" ht="26" customHeight="1" spans="1:10">
      <c r="A26" s="9" t="s">
        <v>54</v>
      </c>
      <c r="B26" s="9" t="s">
        <v>35</v>
      </c>
      <c r="C26" s="9" t="s">
        <v>17</v>
      </c>
      <c r="D26" s="9" t="s">
        <v>36</v>
      </c>
      <c r="E26" s="10" t="s">
        <v>19</v>
      </c>
      <c r="F26" s="11">
        <v>18.56</v>
      </c>
      <c r="G26" s="12">
        <v>34.9</v>
      </c>
      <c r="H26" s="12">
        <f>TRUNC(TRUNC(G26*J2,2)+G26,2)</f>
        <v>42.74</v>
      </c>
      <c r="I26" s="12">
        <f t="shared" si="0"/>
        <v>793.25</v>
      </c>
      <c r="J26" s="16">
        <f>I26/J1</f>
        <v>0.000689766096295103</v>
      </c>
    </row>
    <row r="27" ht="24" customHeight="1" spans="1:10">
      <c r="A27" s="5" t="s">
        <v>55</v>
      </c>
      <c r="B27" s="5" t="s">
        <v>13</v>
      </c>
      <c r="C27" s="5"/>
      <c r="D27" s="5" t="s">
        <v>56</v>
      </c>
      <c r="E27" s="6"/>
      <c r="F27" s="7">
        <v>1</v>
      </c>
      <c r="G27" s="7" t="s">
        <v>13</v>
      </c>
      <c r="H27" s="8">
        <f>I28+I29+I30+I31</f>
        <v>98420.43</v>
      </c>
      <c r="I27" s="8">
        <f t="shared" si="0"/>
        <v>98420.43</v>
      </c>
      <c r="J27" s="15">
        <f>I27/J1</f>
        <v>0.0855809338755569</v>
      </c>
    </row>
    <row r="28" ht="24" customHeight="1" spans="1:10">
      <c r="A28" s="9" t="s">
        <v>57</v>
      </c>
      <c r="B28" s="9" t="s">
        <v>25</v>
      </c>
      <c r="C28" s="9" t="s">
        <v>17</v>
      </c>
      <c r="D28" s="9" t="s">
        <v>26</v>
      </c>
      <c r="E28" s="10" t="s">
        <v>19</v>
      </c>
      <c r="F28" s="11">
        <v>1481.42</v>
      </c>
      <c r="G28" s="12">
        <v>0.9</v>
      </c>
      <c r="H28" s="12">
        <f>TRUNC(TRUNC(G28*J2,2)+G28,2)</f>
        <v>1.1</v>
      </c>
      <c r="I28" s="12">
        <f t="shared" si="0"/>
        <v>1629.56</v>
      </c>
      <c r="J28" s="16">
        <f>I28/J1</f>
        <v>0.00141697477450822</v>
      </c>
    </row>
    <row r="29" ht="24" customHeight="1" spans="1:10">
      <c r="A29" s="9" t="s">
        <v>58</v>
      </c>
      <c r="B29" s="9" t="s">
        <v>28</v>
      </c>
      <c r="C29" s="9" t="s">
        <v>17</v>
      </c>
      <c r="D29" s="9" t="s">
        <v>29</v>
      </c>
      <c r="E29" s="10" t="s">
        <v>19</v>
      </c>
      <c r="F29" s="11">
        <v>1481.42</v>
      </c>
      <c r="G29" s="12">
        <v>6.66</v>
      </c>
      <c r="H29" s="12">
        <f>TRUNC(TRUNC(G29*J2,2)+G29,2)</f>
        <v>8.15</v>
      </c>
      <c r="I29" s="12">
        <f t="shared" si="0"/>
        <v>12073.57</v>
      </c>
      <c r="J29" s="16">
        <f>I29/J1</f>
        <v>0.0104985051966539</v>
      </c>
    </row>
    <row r="30" ht="26" customHeight="1" spans="1:10">
      <c r="A30" s="9" t="s">
        <v>59</v>
      </c>
      <c r="B30" s="9" t="s">
        <v>31</v>
      </c>
      <c r="C30" s="9" t="s">
        <v>17</v>
      </c>
      <c r="D30" s="9" t="s">
        <v>32</v>
      </c>
      <c r="E30" s="10" t="s">
        <v>33</v>
      </c>
      <c r="F30" s="11">
        <v>44.44</v>
      </c>
      <c r="G30" s="12">
        <v>1542</v>
      </c>
      <c r="H30" s="12">
        <f>TRUNC(TRUNC(G30*J2,2)+G30,2)</f>
        <v>1888.48</v>
      </c>
      <c r="I30" s="12">
        <f t="shared" si="0"/>
        <v>83924.05</v>
      </c>
      <c r="J30" s="16">
        <f>I30/J1</f>
        <v>0.0729756878080997</v>
      </c>
    </row>
    <row r="31" ht="26" customHeight="1" spans="1:10">
      <c r="A31" s="9" t="s">
        <v>60</v>
      </c>
      <c r="B31" s="9" t="s">
        <v>35</v>
      </c>
      <c r="C31" s="9" t="s">
        <v>17</v>
      </c>
      <c r="D31" s="9" t="s">
        <v>36</v>
      </c>
      <c r="E31" s="10" t="s">
        <v>19</v>
      </c>
      <c r="F31" s="11">
        <v>18.56</v>
      </c>
      <c r="G31" s="12">
        <v>34.9</v>
      </c>
      <c r="H31" s="12">
        <f>TRUNC(TRUNC(G31*J2,2)+G31,2)</f>
        <v>42.74</v>
      </c>
      <c r="I31" s="12">
        <f t="shared" si="0"/>
        <v>793.25</v>
      </c>
      <c r="J31" s="16">
        <f>I31/J1</f>
        <v>0.000689766096295103</v>
      </c>
    </row>
    <row r="32" ht="24" customHeight="1" spans="1:10">
      <c r="A32" s="5" t="s">
        <v>61</v>
      </c>
      <c r="B32" s="5" t="s">
        <v>13</v>
      </c>
      <c r="C32" s="5"/>
      <c r="D32" s="5" t="s">
        <v>62</v>
      </c>
      <c r="E32" s="6"/>
      <c r="F32" s="7">
        <v>1</v>
      </c>
      <c r="G32" s="7" t="s">
        <v>13</v>
      </c>
      <c r="H32" s="8">
        <f>I33+I34+I35+I36</f>
        <v>71187.57</v>
      </c>
      <c r="I32" s="8">
        <f t="shared" si="0"/>
        <v>71187.57</v>
      </c>
      <c r="J32" s="15">
        <f>I32/J1</f>
        <v>0.0619007529324102</v>
      </c>
    </row>
    <row r="33" ht="24" customHeight="1" spans="1:10">
      <c r="A33" s="9" t="s">
        <v>63</v>
      </c>
      <c r="B33" s="9" t="s">
        <v>25</v>
      </c>
      <c r="C33" s="9" t="s">
        <v>17</v>
      </c>
      <c r="D33" s="9" t="s">
        <v>26</v>
      </c>
      <c r="E33" s="10" t="s">
        <v>19</v>
      </c>
      <c r="F33" s="11">
        <v>1060.96</v>
      </c>
      <c r="G33" s="12">
        <v>0.9</v>
      </c>
      <c r="H33" s="12">
        <f>TRUNC(TRUNC(G33*J2,2)+G33,2)</f>
        <v>1.1</v>
      </c>
      <c r="I33" s="12">
        <f t="shared" si="0"/>
        <v>1167.05</v>
      </c>
      <c r="J33" s="16">
        <f>I33/J1</f>
        <v>0.00101480179348402</v>
      </c>
    </row>
    <row r="34" ht="24" customHeight="1" spans="1:10">
      <c r="A34" s="9" t="s">
        <v>64</v>
      </c>
      <c r="B34" s="9" t="s">
        <v>28</v>
      </c>
      <c r="C34" s="9" t="s">
        <v>17</v>
      </c>
      <c r="D34" s="9" t="s">
        <v>29</v>
      </c>
      <c r="E34" s="10" t="s">
        <v>19</v>
      </c>
      <c r="F34" s="11">
        <v>1060.96</v>
      </c>
      <c r="G34" s="12">
        <v>6.66</v>
      </c>
      <c r="H34" s="12">
        <f>TRUNC(TRUNC(G34*J2,2)+G34,2)</f>
        <v>8.15</v>
      </c>
      <c r="I34" s="12">
        <f t="shared" si="0"/>
        <v>8646.82</v>
      </c>
      <c r="J34" s="16">
        <f>I34/J1</f>
        <v>0.00751879391965512</v>
      </c>
    </row>
    <row r="35" ht="26" customHeight="1" spans="1:10">
      <c r="A35" s="9" t="s">
        <v>65</v>
      </c>
      <c r="B35" s="9" t="s">
        <v>31</v>
      </c>
      <c r="C35" s="9" t="s">
        <v>17</v>
      </c>
      <c r="D35" s="9" t="s">
        <v>32</v>
      </c>
      <c r="E35" s="10" t="s">
        <v>33</v>
      </c>
      <c r="F35" s="11">
        <v>31.83</v>
      </c>
      <c r="G35" s="12">
        <v>1542</v>
      </c>
      <c r="H35" s="12">
        <f>TRUNC(TRUNC(G35*J2,2)+G35,2)</f>
        <v>1888.48</v>
      </c>
      <c r="I35" s="12">
        <f t="shared" si="0"/>
        <v>60110.31</v>
      </c>
      <c r="J35" s="16">
        <f>I35/J1</f>
        <v>0.0522685835181702</v>
      </c>
    </row>
    <row r="36" ht="26" customHeight="1" spans="1:10">
      <c r="A36" s="9" t="s">
        <v>66</v>
      </c>
      <c r="B36" s="9" t="s">
        <v>35</v>
      </c>
      <c r="C36" s="9" t="s">
        <v>17</v>
      </c>
      <c r="D36" s="9" t="s">
        <v>36</v>
      </c>
      <c r="E36" s="10" t="s">
        <v>19</v>
      </c>
      <c r="F36" s="11">
        <v>29.56</v>
      </c>
      <c r="G36" s="12">
        <v>34.9</v>
      </c>
      <c r="H36" s="12">
        <f>TRUNC(TRUNC(G36*J2,2)+G36,2)</f>
        <v>42.74</v>
      </c>
      <c r="I36" s="12">
        <f t="shared" si="0"/>
        <v>1263.39</v>
      </c>
      <c r="J36" s="16">
        <f>I36/J1</f>
        <v>0.00109857370110088</v>
      </c>
    </row>
    <row r="37" ht="24" customHeight="1" spans="1:10">
      <c r="A37" s="5" t="s">
        <v>67</v>
      </c>
      <c r="B37" s="5" t="s">
        <v>13</v>
      </c>
      <c r="C37" s="5"/>
      <c r="D37" s="5" t="s">
        <v>68</v>
      </c>
      <c r="E37" s="6"/>
      <c r="F37" s="7">
        <v>1</v>
      </c>
      <c r="G37" s="7" t="s">
        <v>13</v>
      </c>
      <c r="H37" s="8">
        <f>I38+I39+I40+I41</f>
        <v>339889.24</v>
      </c>
      <c r="I37" s="8">
        <f t="shared" si="0"/>
        <v>339889.24</v>
      </c>
      <c r="J37" s="15">
        <f>I37/J1</f>
        <v>0.295548785688635</v>
      </c>
    </row>
    <row r="38" ht="24" customHeight="1" spans="1:10">
      <c r="A38" s="9" t="s">
        <v>69</v>
      </c>
      <c r="B38" s="9" t="s">
        <v>25</v>
      </c>
      <c r="C38" s="9" t="s">
        <v>17</v>
      </c>
      <c r="D38" s="9" t="s">
        <v>26</v>
      </c>
      <c r="E38" s="10" t="s">
        <v>19</v>
      </c>
      <c r="F38" s="11">
        <v>5080.14</v>
      </c>
      <c r="G38" s="12">
        <v>0.9</v>
      </c>
      <c r="H38" s="12">
        <f>TRUNC(TRUNC(G38*J2,2)+G38,2)</f>
        <v>1.1</v>
      </c>
      <c r="I38" s="12">
        <f t="shared" si="0"/>
        <v>5588.15</v>
      </c>
      <c r="J38" s="16">
        <f>I38/J1</f>
        <v>0.00485914454587013</v>
      </c>
    </row>
    <row r="39" ht="24" customHeight="1" spans="1:10">
      <c r="A39" s="9" t="s">
        <v>70</v>
      </c>
      <c r="B39" s="9" t="s">
        <v>28</v>
      </c>
      <c r="C39" s="9" t="s">
        <v>17</v>
      </c>
      <c r="D39" s="9" t="s">
        <v>29</v>
      </c>
      <c r="E39" s="10" t="s">
        <v>19</v>
      </c>
      <c r="F39" s="11">
        <v>5080.14</v>
      </c>
      <c r="G39" s="12">
        <v>6.66</v>
      </c>
      <c r="H39" s="12">
        <f>TRUNC(TRUNC(G39*J2,2)+G39,2)</f>
        <v>8.15</v>
      </c>
      <c r="I39" s="12">
        <f t="shared" si="0"/>
        <v>41403.14</v>
      </c>
      <c r="J39" s="16">
        <f>I39/J1</f>
        <v>0.0360018685813547</v>
      </c>
    </row>
    <row r="40" ht="26" customHeight="1" spans="1:10">
      <c r="A40" s="9" t="s">
        <v>71</v>
      </c>
      <c r="B40" s="9" t="s">
        <v>31</v>
      </c>
      <c r="C40" s="9" t="s">
        <v>17</v>
      </c>
      <c r="D40" s="9" t="s">
        <v>32</v>
      </c>
      <c r="E40" s="10" t="s">
        <v>33</v>
      </c>
      <c r="F40" s="11">
        <v>152.4</v>
      </c>
      <c r="G40" s="12">
        <v>1542</v>
      </c>
      <c r="H40" s="12">
        <f>TRUNC(TRUNC(G40*J2,2)+G40,2)</f>
        <v>1888.48</v>
      </c>
      <c r="I40" s="12">
        <f t="shared" si="0"/>
        <v>287804.35</v>
      </c>
      <c r="J40" s="16">
        <f>I40/J1</f>
        <v>0.25025866119918</v>
      </c>
    </row>
    <row r="41" ht="26" customHeight="1" spans="1:10">
      <c r="A41" s="9" t="s">
        <v>72</v>
      </c>
      <c r="B41" s="9" t="s">
        <v>73</v>
      </c>
      <c r="C41" s="9" t="s">
        <v>17</v>
      </c>
      <c r="D41" s="9" t="s">
        <v>74</v>
      </c>
      <c r="E41" s="10" t="s">
        <v>33</v>
      </c>
      <c r="F41" s="11">
        <v>2.6972</v>
      </c>
      <c r="G41" s="12">
        <v>1542</v>
      </c>
      <c r="H41" s="12">
        <f>TRUNC(TRUNC(G41*J2,2)+G41,2)</f>
        <v>1888.48</v>
      </c>
      <c r="I41" s="12">
        <f t="shared" si="0"/>
        <v>5093.6</v>
      </c>
      <c r="J41" s="16">
        <f>I41/J1</f>
        <v>0.00442911136222974</v>
      </c>
    </row>
    <row r="42" ht="24" customHeight="1" spans="1:10">
      <c r="A42" s="5" t="s">
        <v>75</v>
      </c>
      <c r="B42" s="5" t="s">
        <v>13</v>
      </c>
      <c r="C42" s="5"/>
      <c r="D42" s="5" t="s">
        <v>76</v>
      </c>
      <c r="E42" s="6"/>
      <c r="F42" s="7">
        <v>1</v>
      </c>
      <c r="G42" s="7" t="s">
        <v>13</v>
      </c>
      <c r="H42" s="8">
        <f>I43+I44+I45+I46</f>
        <v>175954.86</v>
      </c>
      <c r="I42" s="8">
        <f t="shared" si="0"/>
        <v>175954.86</v>
      </c>
      <c r="J42" s="15">
        <f>I42/J1</f>
        <v>0.153000563386513</v>
      </c>
    </row>
    <row r="43" ht="24" customHeight="1" spans="1:10">
      <c r="A43" s="9" t="s">
        <v>77</v>
      </c>
      <c r="B43" s="9" t="s">
        <v>25</v>
      </c>
      <c r="C43" s="9" t="s">
        <v>17</v>
      </c>
      <c r="D43" s="9" t="s">
        <v>26</v>
      </c>
      <c r="E43" s="10" t="s">
        <v>19</v>
      </c>
      <c r="F43" s="11">
        <v>2658.06</v>
      </c>
      <c r="G43" s="12">
        <v>0.9</v>
      </c>
      <c r="H43" s="12">
        <f>TRUNC(TRUNC(G43*J2,2)+G43,2)</f>
        <v>1.1</v>
      </c>
      <c r="I43" s="12">
        <f t="shared" si="0"/>
        <v>2923.86</v>
      </c>
      <c r="J43" s="16">
        <f>I43/J1</f>
        <v>0.00254242609305188</v>
      </c>
    </row>
    <row r="44" ht="24" customHeight="1" spans="1:10">
      <c r="A44" s="9" t="s">
        <v>78</v>
      </c>
      <c r="B44" s="9" t="s">
        <v>28</v>
      </c>
      <c r="C44" s="9" t="s">
        <v>17</v>
      </c>
      <c r="D44" s="9" t="s">
        <v>29</v>
      </c>
      <c r="E44" s="10" t="s">
        <v>19</v>
      </c>
      <c r="F44" s="11">
        <v>2658.06</v>
      </c>
      <c r="G44" s="12">
        <v>6.66</v>
      </c>
      <c r="H44" s="12">
        <f>TRUNC(TRUNC(G44*J2,2)+G44,2)</f>
        <v>8.15</v>
      </c>
      <c r="I44" s="12">
        <f t="shared" si="0"/>
        <v>21663.18</v>
      </c>
      <c r="J44" s="16">
        <f>I44/J1</f>
        <v>0.0188370968823677</v>
      </c>
    </row>
    <row r="45" ht="26" customHeight="1" spans="1:10">
      <c r="A45" s="9" t="s">
        <v>79</v>
      </c>
      <c r="B45" s="9" t="s">
        <v>31</v>
      </c>
      <c r="C45" s="9" t="s">
        <v>17</v>
      </c>
      <c r="D45" s="9" t="s">
        <v>32</v>
      </c>
      <c r="E45" s="10" t="s">
        <v>33</v>
      </c>
      <c r="F45" s="11">
        <v>79.74</v>
      </c>
      <c r="G45" s="12">
        <v>1542</v>
      </c>
      <c r="H45" s="12">
        <f>TRUNC(TRUNC(G45*J2,2)+G45,2)</f>
        <v>1888.48</v>
      </c>
      <c r="I45" s="12">
        <f t="shared" si="0"/>
        <v>150587.39</v>
      </c>
      <c r="J45" s="16">
        <f>I45/J1</f>
        <v>0.130942421874022</v>
      </c>
    </row>
    <row r="46" ht="26" customHeight="1" spans="1:10">
      <c r="A46" s="9" t="s">
        <v>80</v>
      </c>
      <c r="B46" s="9" t="s">
        <v>35</v>
      </c>
      <c r="C46" s="9" t="s">
        <v>17</v>
      </c>
      <c r="D46" s="9" t="s">
        <v>36</v>
      </c>
      <c r="E46" s="10" t="s">
        <v>19</v>
      </c>
      <c r="F46" s="11">
        <v>18.26</v>
      </c>
      <c r="G46" s="12">
        <v>34.9</v>
      </c>
      <c r="H46" s="12">
        <f>TRUNC(TRUNC(G46*J2,2)+G46,2)</f>
        <v>42.74</v>
      </c>
      <c r="I46" s="12">
        <f t="shared" si="0"/>
        <v>780.43</v>
      </c>
      <c r="J46" s="16">
        <f>I46/J1</f>
        <v>0.000678618537071021</v>
      </c>
    </row>
    <row r="47" ht="24" customHeight="1" spans="1:10">
      <c r="A47" s="5" t="s">
        <v>81</v>
      </c>
      <c r="B47" s="5" t="s">
        <v>13</v>
      </c>
      <c r="C47" s="5"/>
      <c r="D47" s="5" t="s">
        <v>82</v>
      </c>
      <c r="E47" s="6"/>
      <c r="F47" s="7">
        <v>1</v>
      </c>
      <c r="G47" s="7" t="s">
        <v>13</v>
      </c>
      <c r="H47" s="8">
        <f>I48+I49</f>
        <v>18669.21</v>
      </c>
      <c r="I47" s="8">
        <f t="shared" si="0"/>
        <v>18669.21</v>
      </c>
      <c r="J47" s="15">
        <f>I47/J1</f>
        <v>0.0162337070313438</v>
      </c>
    </row>
    <row r="48" ht="39" customHeight="1" spans="1:10">
      <c r="A48" s="9" t="s">
        <v>83</v>
      </c>
      <c r="B48" s="9" t="s">
        <v>84</v>
      </c>
      <c r="C48" s="9" t="s">
        <v>17</v>
      </c>
      <c r="D48" s="9" t="s">
        <v>85</v>
      </c>
      <c r="E48" s="10" t="s">
        <v>19</v>
      </c>
      <c r="F48" s="11">
        <v>7.8</v>
      </c>
      <c r="G48" s="12">
        <v>1883.43</v>
      </c>
      <c r="H48" s="12">
        <f>TRUNC(TRUNC(G48*J2,2)+G48,2)</f>
        <v>2306.63</v>
      </c>
      <c r="I48" s="12">
        <f t="shared" si="0"/>
        <v>17991.71</v>
      </c>
      <c r="J48" s="16">
        <f>I48/J1</f>
        <v>0.0156445906994939</v>
      </c>
    </row>
    <row r="49" ht="26" customHeight="1" spans="1:10">
      <c r="A49" s="9" t="s">
        <v>86</v>
      </c>
      <c r="B49" s="9" t="s">
        <v>87</v>
      </c>
      <c r="C49" s="9" t="s">
        <v>17</v>
      </c>
      <c r="D49" s="9" t="s">
        <v>88</v>
      </c>
      <c r="E49" s="10" t="s">
        <v>19</v>
      </c>
      <c r="F49" s="11">
        <v>7.8</v>
      </c>
      <c r="G49" s="12">
        <v>70.93</v>
      </c>
      <c r="H49" s="12">
        <f>TRUNC(TRUNC(G49*J2,2)+G49,2)</f>
        <v>86.86</v>
      </c>
      <c r="I49" s="12">
        <f t="shared" si="0"/>
        <v>677.5</v>
      </c>
      <c r="J49" s="16">
        <f>I49/J1</f>
        <v>0.000589116331849899</v>
      </c>
    </row>
    <row r="50" ht="24" customHeight="1" spans="1:10">
      <c r="A50" s="5" t="s">
        <v>89</v>
      </c>
      <c r="B50" s="5" t="s">
        <v>13</v>
      </c>
      <c r="C50" s="5"/>
      <c r="D50" s="5" t="s">
        <v>90</v>
      </c>
      <c r="E50" s="6"/>
      <c r="F50" s="7">
        <v>1</v>
      </c>
      <c r="G50" s="7" t="s">
        <v>13</v>
      </c>
      <c r="H50" s="8">
        <f>I51+I52</f>
        <v>1456.36</v>
      </c>
      <c r="I50" s="8">
        <f t="shared" si="0"/>
        <v>1456.36</v>
      </c>
      <c r="J50" s="15">
        <f>I50/J1</f>
        <v>0.00126636968421095</v>
      </c>
    </row>
    <row r="51" ht="39" customHeight="1" spans="1:10">
      <c r="A51" s="9" t="s">
        <v>91</v>
      </c>
      <c r="B51" s="9" t="s">
        <v>92</v>
      </c>
      <c r="C51" s="9" t="s">
        <v>93</v>
      </c>
      <c r="D51" s="9" t="s">
        <v>94</v>
      </c>
      <c r="E51" s="10" t="s">
        <v>95</v>
      </c>
      <c r="F51" s="11">
        <v>17</v>
      </c>
      <c r="G51" s="12">
        <v>63.98</v>
      </c>
      <c r="H51" s="12">
        <f>TRUNC(TRUNC(G51*J2,2)+G51,2)</f>
        <v>78.35</v>
      </c>
      <c r="I51" s="12">
        <f t="shared" si="0"/>
        <v>1331.95</v>
      </c>
      <c r="J51" s="16">
        <f>I51/J1</f>
        <v>0.00115818966525088</v>
      </c>
    </row>
    <row r="52" ht="39" customHeight="1" spans="1:10">
      <c r="A52" s="9" t="s">
        <v>96</v>
      </c>
      <c r="B52" s="9" t="s">
        <v>97</v>
      </c>
      <c r="C52" s="9" t="s">
        <v>17</v>
      </c>
      <c r="D52" s="9" t="s">
        <v>98</v>
      </c>
      <c r="E52" s="10" t="s">
        <v>19</v>
      </c>
      <c r="F52" s="11">
        <v>3.57</v>
      </c>
      <c r="G52" s="12">
        <v>28.46</v>
      </c>
      <c r="H52" s="12">
        <f>TRUNC(TRUNC(G52*J2,2)+G52,2)</f>
        <v>34.85</v>
      </c>
      <c r="I52" s="12">
        <f t="shared" si="0"/>
        <v>124.41</v>
      </c>
      <c r="J52" s="16">
        <f>I52/J1</f>
        <v>0.000108180018960068</v>
      </c>
    </row>
    <row r="53" ht="24" customHeight="1" spans="1:10">
      <c r="A53" s="5" t="s">
        <v>99</v>
      </c>
      <c r="B53" s="5" t="s">
        <v>13</v>
      </c>
      <c r="C53" s="5"/>
      <c r="D53" s="5" t="s">
        <v>100</v>
      </c>
      <c r="E53" s="6"/>
      <c r="F53" s="7">
        <v>1</v>
      </c>
      <c r="G53" s="7" t="s">
        <v>13</v>
      </c>
      <c r="H53" s="8">
        <f>I54</f>
        <v>4216.06</v>
      </c>
      <c r="I53" s="8">
        <f t="shared" si="0"/>
        <v>4216.06</v>
      </c>
      <c r="J53" s="15">
        <f>I53/J1</f>
        <v>0.0036660513683529</v>
      </c>
    </row>
    <row r="54" ht="26" customHeight="1" spans="1:10">
      <c r="A54" s="9" t="s">
        <v>101</v>
      </c>
      <c r="B54" s="9" t="s">
        <v>102</v>
      </c>
      <c r="C54" s="9" t="s">
        <v>17</v>
      </c>
      <c r="D54" s="9" t="s">
        <v>103</v>
      </c>
      <c r="E54" s="10" t="s">
        <v>19</v>
      </c>
      <c r="F54" s="11">
        <v>16864.27</v>
      </c>
      <c r="G54" s="12">
        <v>0.21</v>
      </c>
      <c r="H54" s="12">
        <f>TRUNC(TRUNC(G54*J2,2)+G54,2)</f>
        <v>0.25</v>
      </c>
      <c r="I54" s="12">
        <f t="shared" si="0"/>
        <v>4216.06</v>
      </c>
      <c r="J54" s="16">
        <f>I54/J1</f>
        <v>0.0036660513683529</v>
      </c>
    </row>
  </sheetData>
  <mergeCells count="2">
    <mergeCell ref="H1:I1"/>
    <mergeCell ref="H2:I2"/>
  </mergeCells>
  <pageMargins left="0.5" right="0.5" top="1" bottom="1" header="0.5" footer="0.5"/>
  <pageSetup paperSize="9" fitToHeight="0" orientation="landscape"/>
  <headerFooter>
    <oddHeader>&amp;L &amp;CRECAPES
CPF:  </oddHeader>
    <oddFooter>&amp;L &amp;C  -  -  / SP
 /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Orçamento Sintético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Dcerbi</cp:lastModifiedBy>
  <cp:revision>0</cp:revision>
  <dcterms:created xsi:type="dcterms:W3CDTF">2026-03-23T13:58:00Z</dcterms:created>
  <dcterms:modified xsi:type="dcterms:W3CDTF">2026-04-07T19:34:53Z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268F8E41A38943F7A0DCA8F41CEEC790_13</vt:lpwstr>
  </property>
  <property fmtid="{D5CDD505-2E9C-101B-9397-08002B2CF9AE}" pid="3" name="KSOProductBuildVer">
    <vt:lpwstr>1046-12.2.0.23196</vt:lpwstr>
  </property>
</Properties>
</file>